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r\Desktop\files\"/>
    </mc:Choice>
  </mc:AlternateContent>
  <xr:revisionPtr revIDLastSave="0" documentId="13_ncr:1_{4343BBFF-F6AA-4F95-ABEF-49A1D794437E}" xr6:coauthVersionLast="47" xr6:coauthVersionMax="47" xr10:uidLastSave="{00000000-0000-0000-0000-000000000000}"/>
  <bookViews>
    <workbookView xWindow="-110" yWindow="-110" windowWidth="19420" windowHeight="11760" xr2:uid="{53C6E94F-59B4-4C2D-914C-1592729AC415}"/>
  </bookViews>
  <sheets>
    <sheet name="記入フォーム" sheetId="2" r:id="rId1"/>
    <sheet name="請求書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8" i="2" l="1"/>
  <c r="D9" i="2" s="1"/>
  <c r="F17" i="3"/>
  <c r="F18" i="3"/>
  <c r="D18" i="3"/>
  <c r="F13" i="2"/>
  <c r="F12" i="2"/>
  <c r="H18" i="3" s="1"/>
  <c r="F10" i="2"/>
  <c r="D13" i="3"/>
  <c r="B5" i="3"/>
  <c r="B4" i="3"/>
  <c r="F19" i="3"/>
  <c r="C15" i="2" l="1"/>
  <c r="F16" i="3"/>
  <c r="B6" i="3" l="1"/>
  <c r="F11" i="2" l="1"/>
  <c r="E9" i="2"/>
  <c r="D20" i="3"/>
  <c r="D17" i="3"/>
  <c r="D16" i="3"/>
  <c r="D15" i="3"/>
  <c r="D14" i="3"/>
  <c r="B19" i="2"/>
  <c r="G2" i="3"/>
  <c r="D17" i="2" l="1"/>
  <c r="I21" i="2" s="1"/>
  <c r="H17" i="3"/>
  <c r="H16" i="3"/>
  <c r="H19" i="3" l="1"/>
  <c r="E18" i="2"/>
  <c r="E17" i="2"/>
  <c r="B17" i="2"/>
  <c r="E10" i="3"/>
</calcChain>
</file>

<file path=xl/sharedStrings.xml><?xml version="1.0" encoding="utf-8"?>
<sst xmlns="http://schemas.openxmlformats.org/spreadsheetml/2006/main" count="90" uniqueCount="82">
  <si>
    <t>営利</t>
    <rPh sb="0" eb="2">
      <t>エイリ</t>
    </rPh>
    <phoneticPr fontId="1"/>
  </si>
  <si>
    <t>非営利</t>
    <rPh sb="0" eb="3">
      <t>ヒエイリ</t>
    </rPh>
    <phoneticPr fontId="1"/>
  </si>
  <si>
    <t>インターネット転載(認証なし)</t>
    <rPh sb="7" eb="9">
      <t>テンサイ</t>
    </rPh>
    <rPh sb="10" eb="12">
      <t>ニンショウ</t>
    </rPh>
    <phoneticPr fontId="1"/>
  </si>
  <si>
    <t>インターネット転載(認証あり)</t>
    <rPh sb="7" eb="9">
      <t>テンサイ</t>
    </rPh>
    <rPh sb="10" eb="12">
      <t>ニンショウ</t>
    </rPh>
    <phoneticPr fontId="1"/>
  </si>
  <si>
    <t>円</t>
    <rPh sb="0" eb="1">
      <t>エン</t>
    </rPh>
    <phoneticPr fontId="1"/>
  </si>
  <si>
    <t>基本単価</t>
    <rPh sb="0" eb="2">
      <t>キホン</t>
    </rPh>
    <rPh sb="2" eb="4">
      <t>タンカ</t>
    </rPh>
    <phoneticPr fontId="1"/>
  </si>
  <si>
    <t>単位</t>
    <rPh sb="0" eb="2">
      <t>タンイ</t>
    </rPh>
    <phoneticPr fontId="1"/>
  </si>
  <si>
    <t>円/単位</t>
    <rPh sb="0" eb="1">
      <t>エン</t>
    </rPh>
    <rPh sb="2" eb="4">
      <t>タンイ</t>
    </rPh>
    <phoneticPr fontId="1"/>
  </si>
  <si>
    <t>営利/非営利</t>
    <rPh sb="0" eb="2">
      <t>エイリ</t>
    </rPh>
    <rPh sb="3" eb="6">
      <t>ヒエイリ</t>
    </rPh>
    <phoneticPr fontId="1"/>
  </si>
  <si>
    <t>個</t>
    <rPh sb="0" eb="1">
      <t>コ</t>
    </rPh>
    <phoneticPr fontId="1"/>
  </si>
  <si>
    <t>文字/単語</t>
    <rPh sb="0" eb="2">
      <t>モジ</t>
    </rPh>
    <rPh sb="3" eb="5">
      <t>タンゴ</t>
    </rPh>
    <phoneticPr fontId="1"/>
  </si>
  <si>
    <t>(和)文字/(英)単語数</t>
    <rPh sb="1" eb="2">
      <t>カズ</t>
    </rPh>
    <rPh sb="3" eb="5">
      <t>モジ</t>
    </rPh>
    <rPh sb="7" eb="8">
      <t>エイ</t>
    </rPh>
    <rPh sb="9" eb="12">
      <t>タンゴスウ</t>
    </rPh>
    <phoneticPr fontId="1"/>
  </si>
  <si>
    <t>請求書</t>
    <rPh sb="0" eb="3">
      <t>セイキュウショ</t>
    </rPh>
    <phoneticPr fontId="1"/>
  </si>
  <si>
    <t>.－</t>
    <phoneticPr fontId="1"/>
  </si>
  <si>
    <t>著者名</t>
    <rPh sb="0" eb="2">
      <t>チョシャ</t>
    </rPh>
    <rPh sb="2" eb="3">
      <t>メイ</t>
    </rPh>
    <phoneticPr fontId="1"/>
  </si>
  <si>
    <t>雑誌名</t>
    <rPh sb="0" eb="2">
      <t>ザッシ</t>
    </rPh>
    <rPh sb="2" eb="3">
      <t>メイ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</si>
  <si>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</si>
  <si>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</si>
  <si>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</si>
  <si>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発行年</t>
    <rPh sb="0" eb="3">
      <t>ハッコウネン</t>
    </rPh>
    <phoneticPr fontId="1"/>
  </si>
  <si>
    <t>但、下記転載許諾費用</t>
    <rPh sb="0" eb="1">
      <t>タダ</t>
    </rPh>
    <rPh sb="2" eb="4">
      <t>カキ</t>
    </rPh>
    <rPh sb="4" eb="6">
      <t>テンサイ</t>
    </rPh>
    <rPh sb="6" eb="8">
      <t>キョダク</t>
    </rPh>
    <rPh sb="8" eb="10">
      <t>ヒヨウ</t>
    </rPh>
    <phoneticPr fontId="1"/>
  </si>
  <si>
    <t>利用目的</t>
    <rPh sb="0" eb="2">
      <t>リヨウ</t>
    </rPh>
    <rPh sb="2" eb="4">
      <t>モクテキ</t>
    </rPh>
    <phoneticPr fontId="1"/>
  </si>
  <si>
    <t>係数</t>
    <rPh sb="0" eb="2">
      <t>ケイスウ</t>
    </rPh>
    <phoneticPr fontId="1"/>
  </si>
  <si>
    <t>基本料</t>
    <rPh sb="0" eb="2">
      <t>キホン</t>
    </rPh>
    <rPh sb="2" eb="3">
      <t>リョウ</t>
    </rPh>
    <phoneticPr fontId="1"/>
  </si>
  <si>
    <t>補償額</t>
    <rPh sb="0" eb="3">
      <t>ホショウガク</t>
    </rPh>
    <phoneticPr fontId="1"/>
  </si>
  <si>
    <t>図表単位数</t>
    <rPh sb="0" eb="2">
      <t>ズヒョウ</t>
    </rPh>
    <rPh sb="2" eb="4">
      <t>タンイ</t>
    </rPh>
    <rPh sb="4" eb="5">
      <t>スウ</t>
    </rPh>
    <phoneticPr fontId="1"/>
  </si>
  <si>
    <t>下記、請求いたします。</t>
    <rPh sb="0" eb="2">
      <t>カキ</t>
    </rPh>
    <rPh sb="3" eb="5">
      <t>セイキュウ</t>
    </rPh>
    <phoneticPr fontId="1"/>
  </si>
  <si>
    <t>公印省略</t>
    <rPh sb="0" eb="2">
      <t>コウイン</t>
    </rPh>
    <rPh sb="2" eb="4">
      <t>ショウリャク</t>
    </rPh>
    <phoneticPr fontId="1"/>
  </si>
  <si>
    <t>振込先</t>
    <rPh sb="0" eb="3">
      <t>フリコミサキ</t>
    </rPh>
    <phoneticPr fontId="1"/>
  </si>
  <si>
    <t>三菱UFJ銀行</t>
    <rPh sb="0" eb="2">
      <t>ミツビシ</t>
    </rPh>
    <rPh sb="5" eb="7">
      <t>ギンコウ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</si>
  <si>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</si>
  <si>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</si>
  <si>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市ヶ谷支店</t>
    <rPh sb="0" eb="3">
      <t>イチガヤ</t>
    </rPh>
    <rPh sb="3" eb="5">
      <t>シテン</t>
    </rPh>
    <phoneticPr fontId="1"/>
  </si>
  <si>
    <t>口座番号</t>
    <phoneticPr fontId="1"/>
  </si>
  <si>
    <t>普通　939526</t>
  </si>
  <si>
    <t>口座名</t>
    <phoneticPr fontId="1"/>
  </si>
  <si>
    <t>社）電気化学会 ( ｼﾔ)ﾃﾞﾝｷｶｶﾞｸｶｲ )</t>
  </si>
  <si>
    <t>Creative Commons</t>
    <phoneticPr fontId="1"/>
  </si>
  <si>
    <t>消費税10%含む</t>
    <rPh sb="0" eb="3">
      <t>ショウヒゼイ</t>
    </rPh>
    <rPh sb="6" eb="7">
      <t>フク</t>
    </rPh>
    <phoneticPr fontId="1"/>
  </si>
  <si>
    <t>CC BY</t>
    <phoneticPr fontId="1"/>
  </si>
  <si>
    <t>CC BY-NC-SA</t>
    <phoneticPr fontId="1"/>
  </si>
  <si>
    <t>該当なし</t>
    <rPh sb="0" eb="2">
      <t>ガイトウ</t>
    </rPh>
    <phoneticPr fontId="1"/>
  </si>
  <si>
    <t>書籍(印刷物のみ)</t>
    <rPh sb="0" eb="2">
      <t>ショセキ</t>
    </rPh>
    <rPh sb="3" eb="6">
      <t>インサツブツ</t>
    </rPh>
    <phoneticPr fontId="1"/>
  </si>
  <si>
    <t>書籍(電子媒体有り)</t>
    <rPh sb="0" eb="2">
      <t>ショセキ</t>
    </rPh>
    <rPh sb="3" eb="5">
      <t>デンシ</t>
    </rPh>
    <rPh sb="5" eb="7">
      <t>バイタイ</t>
    </rPh>
    <rPh sb="7" eb="8">
      <t>ア</t>
    </rPh>
    <phoneticPr fontId="1"/>
  </si>
  <si>
    <t>学術論文(電子媒体・認証なし)</t>
    <rPh sb="0" eb="2">
      <t>ガクジュツ</t>
    </rPh>
    <rPh sb="2" eb="4">
      <t>ロンブン</t>
    </rPh>
    <rPh sb="5" eb="7">
      <t>デンシ</t>
    </rPh>
    <rPh sb="7" eb="9">
      <t>バイタイ</t>
    </rPh>
    <rPh sb="10" eb="12">
      <t>ニンショウ</t>
    </rPh>
    <phoneticPr fontId="1"/>
  </si>
  <si>
    <t>プレゼンテーション映写(1回のみ)</t>
    <rPh sb="9" eb="11">
      <t>エイシャ</t>
    </rPh>
    <rPh sb="13" eb="14">
      <t>カイ</t>
    </rPh>
    <phoneticPr fontId="1"/>
  </si>
  <si>
    <t>許諾結果</t>
    <rPh sb="0" eb="2">
      <t>キョダク</t>
    </rPh>
    <rPh sb="2" eb="4">
      <t>ケッカ</t>
    </rPh>
    <phoneticPr fontId="1"/>
  </si>
  <si>
    <t>利用者</t>
    <rPh sb="0" eb="3">
      <t>リヨウシャ</t>
    </rPh>
    <phoneticPr fontId="1"/>
  </si>
  <si>
    <t>利用者所属</t>
    <rPh sb="0" eb="3">
      <t>リヨウシャ</t>
    </rPh>
    <rPh sb="3" eb="5">
      <t>ショゾク</t>
    </rPh>
    <phoneticPr fontId="1"/>
  </si>
  <si>
    <t>様</t>
    <rPh sb="0" eb="1">
      <t>サマ</t>
    </rPh>
    <phoneticPr fontId="1"/>
  </si>
  <si>
    <t>転載先・用途・転載する図表の説明</t>
    <rPh sb="0" eb="2">
      <t>テンサイ</t>
    </rPh>
    <rPh sb="2" eb="3">
      <t>サキ</t>
    </rPh>
    <rPh sb="4" eb="6">
      <t>ヨウト</t>
    </rPh>
    <rPh sb="7" eb="9">
      <t>テンサイ</t>
    </rPh>
    <rPh sb="11" eb="13">
      <t>ズヒョウ</t>
    </rPh>
    <rPh sb="14" eb="16">
      <t>セツメイ</t>
    </rPh>
    <phoneticPr fontId="1"/>
  </si>
  <si>
    <t>基本料金</t>
    <rPh sb="0" eb="3">
      <t>キホンリョウ</t>
    </rPh>
    <rPh sb="3" eb="4">
      <t>キン</t>
    </rPh>
    <phoneticPr fontId="1"/>
  </si>
  <si>
    <t>電気化学会　転載補償額　明細表</t>
    <rPh sb="0" eb="5">
      <t>デンキカガクカイ</t>
    </rPh>
    <rPh sb="6" eb="8">
      <t>テンサイ</t>
    </rPh>
    <rPh sb="8" eb="10">
      <t>ホショウ</t>
    </rPh>
    <rPh sb="10" eb="11">
      <t>ガク</t>
    </rPh>
    <rPh sb="12" eb="15">
      <t>メイサイヒョウ</t>
    </rPh>
    <phoneticPr fontId="1"/>
  </si>
  <si>
    <t>転載先用途</t>
    <rPh sb="0" eb="2">
      <t>テンサイ</t>
    </rPh>
    <rPh sb="2" eb="3">
      <t>サキ</t>
    </rPh>
    <rPh sb="3" eb="5">
      <t>ヨウト</t>
    </rPh>
    <phoneticPr fontId="1"/>
  </si>
  <si>
    <t>図表の数(Captionを含む)</t>
    <rPh sb="0" eb="1">
      <t>ズ</t>
    </rPh>
    <rPh sb="1" eb="2">
      <t>ヒョウ</t>
    </rPh>
    <rPh sb="3" eb="4">
      <t>カズ</t>
    </rPh>
    <rPh sb="13" eb="14">
      <t>フク</t>
    </rPh>
    <phoneticPr fontId="1"/>
  </si>
  <si>
    <t>発行年(西暦)</t>
    <rPh sb="0" eb="3">
      <t>ハッコウネン</t>
    </rPh>
    <rPh sb="4" eb="6">
      <t>セイレキ</t>
    </rPh>
    <phoneticPr fontId="1"/>
  </si>
  <si>
    <t>書名・雑誌名</t>
    <rPh sb="0" eb="2">
      <t>ショメイ</t>
    </rPh>
    <rPh sb="3" eb="5">
      <t>ザッシ</t>
    </rPh>
    <rPh sb="5" eb="6">
      <t>メイ</t>
    </rPh>
    <phoneticPr fontId="1"/>
  </si>
  <si>
    <t>E-mailアドレス</t>
    <phoneticPr fontId="1"/>
  </si>
  <si>
    <t>学術・営業資料(有償)</t>
    <rPh sb="0" eb="2">
      <t>ガクジュツ</t>
    </rPh>
    <rPh sb="3" eb="5">
      <t>エイギョウ</t>
    </rPh>
    <rPh sb="5" eb="7">
      <t>シリョウ</t>
    </rPh>
    <rPh sb="8" eb="10">
      <t>ユウショウ</t>
    </rPh>
    <phoneticPr fontId="1"/>
  </si>
  <si>
    <t>学術・営業資料(無償)</t>
    <rPh sb="0" eb="2">
      <t>ガクジュツ</t>
    </rPh>
    <rPh sb="3" eb="5">
      <t>エイギョウ</t>
    </rPh>
    <rPh sb="5" eb="7">
      <t>シリョウ</t>
    </rPh>
    <rPh sb="8" eb="10">
      <t>ムショウ</t>
    </rPh>
    <phoneticPr fontId="1"/>
  </si>
  <si>
    <t>転載の対象となる記事</t>
    <phoneticPr fontId="1"/>
  </si>
  <si>
    <t>基本数量</t>
    <rPh sb="0" eb="2">
      <t>キホン</t>
    </rPh>
    <rPh sb="2" eb="4">
      <t>スウリョウ</t>
    </rPh>
    <phoneticPr fontId="1"/>
  </si>
  <si>
    <t>電気化学誌記事(発刊1年未満)</t>
    <rPh sb="0" eb="2">
      <t>デンキ</t>
    </rPh>
    <rPh sb="8" eb="10">
      <t>ハッカン</t>
    </rPh>
    <rPh sb="11" eb="12">
      <t>ネン</t>
    </rPh>
    <rPh sb="12" eb="14">
      <t>ミマン</t>
    </rPh>
    <phoneticPr fontId="1"/>
  </si>
  <si>
    <t>大会講演要旨(開催1年以上・電気化学会員)</t>
    <rPh sb="0" eb="2">
      <t>タイカイ</t>
    </rPh>
    <rPh sb="2" eb="4">
      <t>コウエン</t>
    </rPh>
    <rPh sb="4" eb="6">
      <t>ヨウシ</t>
    </rPh>
    <rPh sb="7" eb="9">
      <t>カイサイ</t>
    </rPh>
    <rPh sb="10" eb="11">
      <t>ネン</t>
    </rPh>
    <rPh sb="11" eb="13">
      <t>イジョウ</t>
    </rPh>
    <rPh sb="14" eb="16">
      <t>デンキ</t>
    </rPh>
    <rPh sb="16" eb="18">
      <t>カガク</t>
    </rPh>
    <rPh sb="18" eb="20">
      <t>カイイン</t>
    </rPh>
    <phoneticPr fontId="1"/>
  </si>
  <si>
    <t>大会講演要旨(開催1年未満・発表者以外)</t>
    <rPh sb="0" eb="2">
      <t>タイカイ</t>
    </rPh>
    <rPh sb="2" eb="4">
      <t>コウエン</t>
    </rPh>
    <rPh sb="4" eb="6">
      <t>ヨウシ</t>
    </rPh>
    <rPh sb="14" eb="16">
      <t>ハッピョウ</t>
    </rPh>
    <rPh sb="16" eb="17">
      <t>シャ</t>
    </rPh>
    <rPh sb="17" eb="19">
      <t>イガイ</t>
    </rPh>
    <phoneticPr fontId="1"/>
  </si>
  <si>
    <t>大会講演要旨(開催1年未満・発表者)</t>
    <rPh sb="0" eb="2">
      <t>タイカイ</t>
    </rPh>
    <rPh sb="2" eb="4">
      <t>コウエン</t>
    </rPh>
    <rPh sb="4" eb="6">
      <t>ヨウシ</t>
    </rPh>
    <rPh sb="7" eb="9">
      <t>カイサイ</t>
    </rPh>
    <rPh sb="10" eb="11">
      <t>ネン</t>
    </rPh>
    <rPh sb="11" eb="13">
      <t>ミマン</t>
    </rPh>
    <rPh sb="14" eb="17">
      <t>ハッピョウシャ</t>
    </rPh>
    <phoneticPr fontId="1"/>
  </si>
  <si>
    <t>大会講演要旨(開催1年以上・非会員)</t>
    <rPh sb="0" eb="2">
      <t>タイカイ</t>
    </rPh>
    <rPh sb="2" eb="4">
      <t>コウエン</t>
    </rPh>
    <rPh sb="4" eb="6">
      <t>ヨウシ</t>
    </rPh>
    <rPh sb="7" eb="9">
      <t>カイサイ</t>
    </rPh>
    <rPh sb="10" eb="11">
      <t>ネン</t>
    </rPh>
    <rPh sb="11" eb="13">
      <t>イジョウ</t>
    </rPh>
    <rPh sb="14" eb="15">
      <t>ヒ</t>
    </rPh>
    <rPh sb="15" eb="17">
      <t>カイイン</t>
    </rPh>
    <phoneticPr fontId="1"/>
  </si>
  <si>
    <t>電気化学誌記事(発刊1年以上・電気化学会員)</t>
    <rPh sb="0" eb="2">
      <t>デンキ</t>
    </rPh>
    <rPh sb="8" eb="10">
      <t>ハッカン</t>
    </rPh>
    <rPh sb="11" eb="12">
      <t>ネン</t>
    </rPh>
    <rPh sb="12" eb="14">
      <t>イジョウ</t>
    </rPh>
    <rPh sb="15" eb="21">
      <t>デンキカガクカイイン</t>
    </rPh>
    <phoneticPr fontId="1"/>
  </si>
  <si>
    <t>電気化学誌記事(発刊1年以上・非会員)</t>
    <rPh sb="0" eb="2">
      <t>デンキ</t>
    </rPh>
    <rPh sb="8" eb="10">
      <t>ハッカン</t>
    </rPh>
    <rPh sb="11" eb="12">
      <t>ネン</t>
    </rPh>
    <rPh sb="12" eb="14">
      <t>イジョウ</t>
    </rPh>
    <rPh sb="15" eb="18">
      <t>ヒカイイン</t>
    </rPh>
    <phoneticPr fontId="1"/>
  </si>
  <si>
    <t>その他(電気化学会員)</t>
    <rPh sb="2" eb="3">
      <t>タ</t>
    </rPh>
    <rPh sb="4" eb="10">
      <t>デンキカガクカイイン</t>
    </rPh>
    <phoneticPr fontId="1"/>
  </si>
  <si>
    <t>その他(非会員)</t>
    <rPh sb="2" eb="3">
      <t>タ</t>
    </rPh>
    <rPh sb="4" eb="7">
      <t>ヒカイイン</t>
    </rPh>
    <phoneticPr fontId="1"/>
  </si>
  <si>
    <t>転載物の種別</t>
    <rPh sb="0" eb="2">
      <t>テンサイ</t>
    </rPh>
    <rPh sb="2" eb="3">
      <t>ブツ</t>
    </rPh>
    <rPh sb="4" eb="6">
      <t>シュベツ</t>
    </rPh>
    <phoneticPr fontId="1"/>
  </si>
  <si>
    <t>学術論文(印刷媒体または電子媒体(認証あり))</t>
    <rPh sb="0" eb="2">
      <t>ガクジュツ</t>
    </rPh>
    <rPh sb="2" eb="4">
      <t>ロンブン</t>
    </rPh>
    <rPh sb="5" eb="7">
      <t>インサツ</t>
    </rPh>
    <rPh sb="7" eb="9">
      <t>バイタイ</t>
    </rPh>
    <rPh sb="12" eb="14">
      <t>デンシ</t>
    </rPh>
    <rPh sb="14" eb="16">
      <t>バイタイ</t>
    </rPh>
    <rPh sb="17" eb="19">
      <t>ニンショウ</t>
    </rPh>
    <phoneticPr fontId="1"/>
  </si>
  <si>
    <t>転載物(経過年数・転載者資格等)の種別</t>
    <rPh sb="0" eb="2">
      <t>テンサイ</t>
    </rPh>
    <rPh sb="2" eb="3">
      <t>ブツ</t>
    </rPh>
    <rPh sb="4" eb="6">
      <t>ケイカ</t>
    </rPh>
    <rPh sb="6" eb="8">
      <t>ネンスウ</t>
    </rPh>
    <rPh sb="9" eb="11">
      <t>テンサイ</t>
    </rPh>
    <rPh sb="11" eb="12">
      <t>シャ</t>
    </rPh>
    <rPh sb="12" eb="14">
      <t>シカク</t>
    </rPh>
    <rPh sb="14" eb="15">
      <t>トウ</t>
    </rPh>
    <rPh sb="17" eb="19">
      <t>シュベツ</t>
    </rPh>
    <phoneticPr fontId="1"/>
  </si>
  <si>
    <t>転載先用途</t>
    <rPh sb="0" eb="2">
      <t>テンサイ</t>
    </rPh>
    <rPh sb="2" eb="5">
      <t>サキヨウト</t>
    </rPh>
    <phoneticPr fontId="1"/>
  </si>
  <si>
    <t>転載先・
用途・転載
する図表の
説明</t>
    <rPh sb="0" eb="2">
      <t>テンサイ</t>
    </rPh>
    <rPh sb="2" eb="3">
      <t>サキ</t>
    </rPh>
    <rPh sb="5" eb="7">
      <t>ヨウト</t>
    </rPh>
    <rPh sb="8" eb="10">
      <t>テンサイ</t>
    </rPh>
    <rPh sb="13" eb="15">
      <t>ズヒョウ</t>
    </rPh>
    <rPh sb="17" eb="19">
      <t>セツメイ</t>
    </rPh>
    <phoneticPr fontId="1"/>
  </si>
  <si>
    <t>黄色の箇所をすべて記入・選択して下さい．補償費が算定され，
請求書フォームに転記されますのでそのままご利用下さい．</t>
    <rPh sb="12" eb="14">
      <t>センタク</t>
    </rPh>
    <rPh sb="16" eb="17">
      <t>クダ</t>
    </rPh>
    <phoneticPr fontId="1"/>
  </si>
  <si>
    <t>〒101-0065</t>
  </si>
  <si>
    <t>記事タイトル</t>
    <rPh sb="0" eb="2">
      <t>キジ</t>
    </rPh>
    <phoneticPr fontId="1"/>
  </si>
  <si>
    <t>東京都千代田区西神田3丁目1-6 日本弘道会ビル 7F
公益社団法人電気化学会事務局
copyright@electrochem.jp</t>
    <rPh sb="28" eb="34">
      <t>コウエキシャダンホウジン</t>
    </rPh>
    <rPh sb="34" eb="39">
      <t>デンキカガクカイ</t>
    </rPh>
    <rPh sb="39" eb="42">
      <t>ジムキョク</t>
    </rPh>
    <phoneticPr fontId="1"/>
  </si>
  <si>
    <t>銀行の振込票もしくはPayPalでの出力画面を領収書に代わる支払証明としてご使用下さい．事務局からの領収書の発行は行いません(民法486条特約)．
クレジットカード払の場合はPaypalにより請求しますので，事務局会計担当 (copyright@electrochem.jp) までこの請求書をご返送ください。</t>
    <rPh sb="18" eb="20">
      <t>シュツリョク</t>
    </rPh>
    <rPh sb="20" eb="22">
      <t>ガメン</t>
    </rPh>
    <rPh sb="44" eb="47">
      <t>ジムキョク</t>
    </rPh>
    <rPh sb="50" eb="53">
      <t>リョウシュウショ</t>
    </rPh>
    <rPh sb="54" eb="56">
      <t>ハッコウ</t>
    </rPh>
    <rPh sb="57" eb="58">
      <t>オコナ</t>
    </rPh>
    <rPh sb="82" eb="83">
      <t>バラ</t>
    </rPh>
    <rPh sb="84" eb="86">
      <t>バアイ</t>
    </rPh>
    <rPh sb="96" eb="98">
      <t>セイキュウ</t>
    </rPh>
    <rPh sb="104" eb="107">
      <t>ジムキョク</t>
    </rPh>
    <rPh sb="107" eb="109">
      <t>カイケイ</t>
    </rPh>
    <rPh sb="109" eb="111">
      <t>タントウ</t>
    </rPh>
    <rPh sb="143" eb="146">
      <t>セイキュウショ</t>
    </rPh>
    <rPh sb="148" eb="150">
      <t>ヘンソウ</t>
    </rPh>
    <phoneticPr fontId="1"/>
  </si>
  <si>
    <t>〒101-0065
東京都千代田区西神田3丁目1-6 日本弘道会ビル 7F
公益社団法人電気化学会事務局
適格者番号：T5010005018107
copyright@electrochem.jp</t>
    <rPh sb="38" eb="49">
      <t>コウエキシャダンホウジンデンキカガクカイ</t>
    </rPh>
    <rPh sb="53" eb="56">
      <t>テキカクシャ</t>
    </rPh>
    <rPh sb="56" eb="5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</si>
</sst>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F800]dddd\,\ mmmm\ dd\,\ yyyy"/>
    <numFmt numFmtId="177" formatCode="#,##0_ "/>
    <numFmt numFmtId="178" formatCode="&quot;¥&quot;#,##0_);[Red]\(&quot;¥&quot;#,##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theme="4" tint="0.59999389629810485"/>
      </right>
      <top/>
      <bottom style="thick">
        <color theme="4" tint="0.59999389629810485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4" fillId="2" borderId="23" xfId="0" applyFont="1" applyFill="1" applyBorder="1" applyAlignment="1">
      <alignment vertical="center" shrinkToFit="1"/>
    </xf>
    <xf numFmtId="0" fontId="14" fillId="2" borderId="26" xfId="0" applyFont="1" applyFill="1" applyBorder="1" applyAlignment="1">
      <alignment vertical="center" shrinkToFit="1"/>
    </xf>
    <xf numFmtId="0" fontId="14" fillId="2" borderId="5" xfId="0" applyFont="1" applyFill="1" applyBorder="1" applyAlignment="1">
      <alignment vertical="center" shrinkToFit="1"/>
    </xf>
    <xf numFmtId="0" fontId="4" fillId="3" borderId="0" xfId="0" applyFont="1" applyFill="1">
      <alignment vertical="center"/>
    </xf>
    <xf numFmtId="0" fontId="15" fillId="3" borderId="0" xfId="0" applyNumberFormat="1" applyFont="1" applyFill="1" applyAlignment="1">
      <alignment vertical="center" shrinkToFit="1"/>
    </xf>
    <xf numFmtId="0" fontId="15" fillId="3" borderId="0" xfId="0" applyNumberFormat="1" applyFont="1" applyFill="1" applyBorder="1" applyAlignment="1">
      <alignment vertical="center" shrinkToFit="1"/>
    </xf>
    <xf numFmtId="0" fontId="11" fillId="3" borderId="0" xfId="0" applyNumberFormat="1" applyFont="1" applyFill="1" applyAlignment="1">
      <alignment vertical="center" shrinkToFit="1"/>
    </xf>
    <xf numFmtId="0" fontId="6" fillId="3" borderId="25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6" fillId="3" borderId="19" xfId="0" applyNumberFormat="1" applyFont="1" applyFill="1" applyBorder="1" applyAlignment="1">
      <alignment horizontal="left" vertical="center"/>
    </xf>
    <xf numFmtId="177" fontId="6" fillId="3" borderId="35" xfId="0" applyNumberFormat="1" applyFont="1" applyFill="1" applyBorder="1">
      <alignment vertical="center"/>
    </xf>
    <xf numFmtId="0" fontId="6" fillId="3" borderId="36" xfId="0" applyFont="1" applyFill="1" applyBorder="1">
      <alignment vertical="center"/>
    </xf>
    <xf numFmtId="0" fontId="6" fillId="3" borderId="22" xfId="0" applyNumberFormat="1" applyFont="1" applyFill="1" applyBorder="1" applyAlignment="1">
      <alignment horizontal="left" vertical="center" shrinkToFit="1"/>
    </xf>
    <xf numFmtId="0" fontId="18" fillId="3" borderId="0" xfId="0" applyNumberFormat="1" applyFont="1" applyFill="1" applyBorder="1" applyAlignment="1">
      <alignment vertical="center" shrinkToFit="1"/>
    </xf>
    <xf numFmtId="0" fontId="14" fillId="3" borderId="41" xfId="0" applyFont="1" applyFill="1" applyBorder="1" applyAlignment="1">
      <alignment vertical="center" shrinkToFit="1"/>
    </xf>
    <xf numFmtId="0" fontId="14" fillId="3" borderId="29" xfId="0" applyFont="1" applyFill="1" applyBorder="1">
      <alignment vertical="center"/>
    </xf>
    <xf numFmtId="0" fontId="14" fillId="3" borderId="0" xfId="0" applyFont="1" applyFill="1" applyBorder="1" applyAlignment="1">
      <alignment vertical="center" wrapText="1"/>
    </xf>
    <xf numFmtId="0" fontId="17" fillId="3" borderId="0" xfId="0" applyNumberFormat="1" applyFont="1" applyFill="1" applyAlignment="1">
      <alignment vertical="center" shrinkToFit="1"/>
    </xf>
    <xf numFmtId="0" fontId="4" fillId="3" borderId="0" xfId="0" applyNumberFormat="1" applyFont="1" applyFill="1" applyAlignment="1">
      <alignment vertical="center" shrinkToFit="1"/>
    </xf>
    <xf numFmtId="0" fontId="14" fillId="3" borderId="24" xfId="0" applyFont="1" applyFill="1" applyBorder="1">
      <alignment vertical="center"/>
    </xf>
    <xf numFmtId="0" fontId="14" fillId="3" borderId="27" xfId="0" applyNumberFormat="1" applyFont="1" applyFill="1" applyBorder="1" applyAlignment="1">
      <alignment vertical="center" shrinkToFit="1"/>
    </xf>
    <xf numFmtId="0" fontId="14" fillId="3" borderId="37" xfId="0" applyFont="1" applyFill="1" applyBorder="1">
      <alignment vertical="center"/>
    </xf>
    <xf numFmtId="0" fontId="14" fillId="3" borderId="38" xfId="0" applyFont="1" applyFill="1" applyBorder="1">
      <alignment vertical="center"/>
    </xf>
    <xf numFmtId="0" fontId="17" fillId="3" borderId="0" xfId="0" applyNumberFormat="1" applyFont="1" applyFill="1" applyBorder="1" applyAlignment="1">
      <alignment vertical="center" shrinkToFit="1"/>
    </xf>
    <xf numFmtId="0" fontId="4" fillId="3" borderId="0" xfId="0" applyNumberFormat="1" applyFont="1" applyFill="1" applyBorder="1" applyAlignment="1">
      <alignment vertical="center" shrinkToFit="1"/>
    </xf>
    <xf numFmtId="0" fontId="6" fillId="3" borderId="3" xfId="0" applyFont="1" applyFill="1" applyBorder="1">
      <alignment vertical="center"/>
    </xf>
    <xf numFmtId="0" fontId="6" fillId="3" borderId="19" xfId="0" applyFont="1" applyFill="1" applyBorder="1" applyAlignment="1">
      <alignment horizontal="left" vertical="center"/>
    </xf>
    <xf numFmtId="0" fontId="11" fillId="3" borderId="0" xfId="0" applyFont="1" applyFill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left" vertical="center"/>
    </xf>
    <xf numFmtId="0" fontId="14" fillId="3" borderId="0" xfId="0" applyFont="1" applyFill="1" applyBorder="1">
      <alignment vertical="center"/>
    </xf>
    <xf numFmtId="177" fontId="6" fillId="3" borderId="14" xfId="0" applyNumberFormat="1" applyFont="1" applyFill="1" applyBorder="1" applyAlignment="1">
      <alignment vertical="center" shrinkToFit="1"/>
    </xf>
    <xf numFmtId="0" fontId="6" fillId="3" borderId="2" xfId="0" applyFont="1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top" wrapText="1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5" fontId="2" fillId="3" borderId="0" xfId="0" applyNumberFormat="1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8" fillId="3" borderId="16" xfId="0" applyFont="1" applyFill="1" applyBorder="1" applyAlignment="1">
      <alignment vertical="top" shrinkToFit="1"/>
    </xf>
    <xf numFmtId="0" fontId="8" fillId="3" borderId="18" xfId="0" applyFont="1" applyFill="1" applyBorder="1" applyAlignment="1">
      <alignment vertical="center" shrinkToFit="1"/>
    </xf>
    <xf numFmtId="0" fontId="8" fillId="3" borderId="17" xfId="0" applyFont="1" applyFill="1" applyBorder="1" applyAlignment="1">
      <alignment vertical="center" shrinkToFit="1"/>
    </xf>
    <xf numFmtId="0" fontId="8" fillId="3" borderId="16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horizontal="left" vertical="center"/>
    </xf>
    <xf numFmtId="0" fontId="7" fillId="3" borderId="6" xfId="0" applyFont="1" applyFill="1" applyBorder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177" fontId="7" fillId="3" borderId="7" xfId="0" applyNumberFormat="1" applyFont="1" applyFill="1" applyBorder="1" applyAlignment="1">
      <alignment horizontal="right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0" xfId="0" applyFont="1" applyFill="1" applyBorder="1">
      <alignment vertical="center"/>
    </xf>
    <xf numFmtId="0" fontId="7" fillId="3" borderId="0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horizontal="left" vertical="center"/>
    </xf>
    <xf numFmtId="0" fontId="7" fillId="3" borderId="11" xfId="0" applyFont="1" applyFill="1" applyBorder="1">
      <alignment vertical="center"/>
    </xf>
    <xf numFmtId="0" fontId="8" fillId="3" borderId="1" xfId="0" applyFont="1" applyFill="1" applyBorder="1">
      <alignment vertical="center"/>
    </xf>
    <xf numFmtId="177" fontId="8" fillId="3" borderId="14" xfId="0" applyNumberFormat="1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0" xfId="0" applyFont="1" applyFill="1" applyBorder="1" applyAlignment="1">
      <alignment vertical="top" shrinkToFit="1"/>
    </xf>
    <xf numFmtId="0" fontId="16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>
      <alignment vertical="center"/>
    </xf>
    <xf numFmtId="0" fontId="19" fillId="3" borderId="6" xfId="0" applyFont="1" applyFill="1" applyBorder="1" applyAlignment="1">
      <alignment vertical="center" shrinkToFit="1"/>
    </xf>
    <xf numFmtId="0" fontId="9" fillId="3" borderId="7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vertical="center" shrinkToFit="1"/>
    </xf>
    <xf numFmtId="0" fontId="14" fillId="3" borderId="13" xfId="0" applyFont="1" applyFill="1" applyBorder="1" applyAlignment="1">
      <alignment vertical="center" shrinkToFit="1"/>
    </xf>
    <xf numFmtId="0" fontId="14" fillId="3" borderId="42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17" fillId="3" borderId="0" xfId="0" applyFont="1" applyFill="1">
      <alignment vertical="center"/>
    </xf>
    <xf numFmtId="0" fontId="11" fillId="3" borderId="0" xfId="0" applyFont="1" applyFill="1" applyBorder="1">
      <alignment vertical="center"/>
    </xf>
    <xf numFmtId="0" fontId="15" fillId="3" borderId="0" xfId="0" applyFont="1" applyFill="1">
      <alignment vertical="center"/>
    </xf>
    <xf numFmtId="0" fontId="18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NumberFormat="1" applyFont="1" applyFill="1">
      <alignment vertical="center"/>
    </xf>
    <xf numFmtId="0" fontId="6" fillId="3" borderId="35" xfId="0" applyFont="1" applyFill="1" applyBorder="1">
      <alignment vertical="center"/>
    </xf>
    <xf numFmtId="0" fontId="14" fillId="3" borderId="39" xfId="0" applyNumberFormat="1" applyFont="1" applyFill="1" applyBorder="1">
      <alignment vertical="center"/>
    </xf>
    <xf numFmtId="0" fontId="14" fillId="2" borderId="38" xfId="0" applyFont="1" applyFill="1" applyBorder="1" applyAlignment="1">
      <alignment vertical="center" shrinkToFit="1"/>
    </xf>
    <xf numFmtId="0" fontId="14" fillId="3" borderId="34" xfId="0" applyNumberFormat="1" applyFont="1" applyFill="1" applyBorder="1">
      <alignment vertical="center"/>
    </xf>
    <xf numFmtId="0" fontId="8" fillId="3" borderId="5" xfId="0" applyFont="1" applyFill="1" applyBorder="1" applyAlignment="1">
      <alignment vertical="top" wrapText="1"/>
    </xf>
    <xf numFmtId="0" fontId="14" fillId="2" borderId="21" xfId="0" applyFont="1" applyFill="1" applyBorder="1" applyAlignment="1" applyProtection="1">
      <alignment horizontal="left" vertical="center"/>
    </xf>
    <xf numFmtId="0" fontId="14" fillId="2" borderId="51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>
      <alignment vertical="center" shrinkToFit="1"/>
    </xf>
    <xf numFmtId="0" fontId="24" fillId="3" borderId="0" xfId="0" applyFont="1" applyFill="1" applyBorder="1" applyAlignment="1">
      <alignment horizontal="right" vertical="center"/>
    </xf>
    <xf numFmtId="0" fontId="24" fillId="4" borderId="52" xfId="1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2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 applyBorder="1" applyAlignment="1">
      <alignment horizontal="right" vertical="top"/>
    </xf>
    <xf numFmtId="0" fontId="14" fillId="2" borderId="6" xfId="0" applyFont="1" applyFill="1" applyBorder="1" applyAlignment="1" applyProtection="1">
      <alignment vertical="center"/>
    </xf>
    <xf numFmtId="0" fontId="14" fillId="2" borderId="24" xfId="0" applyFont="1" applyFill="1" applyBorder="1" applyAlignment="1" applyProtection="1">
      <alignment vertical="center"/>
    </xf>
    <xf numFmtId="0" fontId="14" fillId="2" borderId="15" xfId="0" applyFont="1" applyFill="1" applyBorder="1" applyAlignment="1" applyProtection="1">
      <alignment vertical="center"/>
    </xf>
    <xf numFmtId="0" fontId="14" fillId="2" borderId="20" xfId="0" applyFont="1" applyFill="1" applyBorder="1" applyAlignment="1" applyProtection="1">
      <alignment vertical="center"/>
    </xf>
    <xf numFmtId="0" fontId="6" fillId="3" borderId="53" xfId="0" applyFont="1" applyFill="1" applyBorder="1" applyAlignment="1">
      <alignment vertical="center"/>
    </xf>
    <xf numFmtId="0" fontId="14" fillId="3" borderId="54" xfId="0" applyFont="1" applyFill="1" applyBorder="1" applyAlignment="1">
      <alignment vertical="center"/>
    </xf>
    <xf numFmtId="0" fontId="14" fillId="3" borderId="55" xfId="0" applyFont="1" applyFill="1" applyBorder="1" applyAlignment="1">
      <alignment vertical="center"/>
    </xf>
    <xf numFmtId="0" fontId="6" fillId="3" borderId="44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vertical="center" shrinkToFit="1"/>
    </xf>
    <xf numFmtId="0" fontId="14" fillId="2" borderId="43" xfId="0" applyFont="1" applyFill="1" applyBorder="1" applyAlignment="1">
      <alignment vertical="center" shrinkToFit="1"/>
    </xf>
    <xf numFmtId="176" fontId="12" fillId="3" borderId="0" xfId="0" applyNumberFormat="1" applyFont="1" applyFill="1" applyBorder="1" applyAlignment="1">
      <alignment horizontal="left"/>
    </xf>
    <xf numFmtId="0" fontId="6" fillId="3" borderId="4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12" fillId="3" borderId="28" xfId="0" quotePrefix="1" applyFont="1" applyFill="1" applyBorder="1" applyAlignment="1">
      <alignment vertical="center" wrapText="1" shrinkToFit="1"/>
    </xf>
    <xf numFmtId="0" fontId="14" fillId="0" borderId="35" xfId="0" applyFont="1" applyBorder="1" applyAlignment="1">
      <alignment vertical="center" wrapText="1" shrinkToFit="1"/>
    </xf>
    <xf numFmtId="0" fontId="14" fillId="0" borderId="36" xfId="0" applyFont="1" applyBorder="1" applyAlignment="1">
      <alignment vertical="center" wrapText="1" shrinkToFit="1"/>
    </xf>
    <xf numFmtId="0" fontId="14" fillId="0" borderId="46" xfId="0" applyFont="1" applyBorder="1" applyAlignment="1">
      <alignment vertical="center" wrapText="1" shrinkToFit="1"/>
    </xf>
    <xf numFmtId="0" fontId="14" fillId="0" borderId="32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2" borderId="56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4" fillId="2" borderId="63" xfId="0" applyFont="1" applyFill="1" applyBorder="1" applyAlignment="1" applyProtection="1">
      <alignment vertical="center"/>
    </xf>
    <xf numFmtId="0" fontId="14" fillId="2" borderId="29" xfId="0" applyFont="1" applyFill="1" applyBorder="1" applyAlignment="1" applyProtection="1">
      <alignment vertical="center"/>
    </xf>
    <xf numFmtId="0" fontId="14" fillId="2" borderId="50" xfId="0" applyFont="1" applyFill="1" applyBorder="1" applyAlignment="1">
      <alignment vertical="center" shrinkToFit="1"/>
    </xf>
    <xf numFmtId="0" fontId="14" fillId="2" borderId="47" xfId="0" applyFont="1" applyFill="1" applyBorder="1" applyAlignment="1">
      <alignment vertical="center" shrinkToFit="1"/>
    </xf>
    <xf numFmtId="0" fontId="6" fillId="3" borderId="33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3" borderId="45" xfId="0" applyFont="1" applyFill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1" fillId="0" borderId="32" xfId="0" applyFont="1" applyBorder="1" applyAlignment="1">
      <alignment horizontal="right" vertical="top"/>
    </xf>
    <xf numFmtId="0" fontId="14" fillId="2" borderId="6" xfId="0" applyFont="1" applyFill="1" applyBorder="1" applyAlignment="1" applyProtection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vertical="center" shrinkToFit="1"/>
    </xf>
    <xf numFmtId="0" fontId="22" fillId="2" borderId="37" xfId="1" applyFill="1" applyBorder="1" applyAlignment="1" applyProtection="1">
      <alignment vertical="center"/>
    </xf>
    <xf numFmtId="0" fontId="23" fillId="2" borderId="38" xfId="1" applyFont="1" applyFill="1" applyBorder="1" applyAlignment="1" applyProtection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3" borderId="0" xfId="0" applyNumberFormat="1" applyFill="1" applyAlignment="1">
      <alignment horizontal="left" vertical="center" shrinkToFit="1"/>
    </xf>
    <xf numFmtId="0" fontId="16" fillId="3" borderId="0" xfId="0" applyNumberFormat="1" applyFont="1" applyFill="1" applyBorder="1" applyAlignment="1">
      <alignment horizontal="left" vertical="center" shrinkToFit="1"/>
    </xf>
    <xf numFmtId="0" fontId="16" fillId="3" borderId="5" xfId="0" applyFont="1" applyFill="1" applyBorder="1" applyAlignment="1">
      <alignment vertical="top" wrapText="1"/>
    </xf>
    <xf numFmtId="0" fontId="16" fillId="3" borderId="17" xfId="0" applyFont="1" applyFill="1" applyBorder="1" applyAlignment="1">
      <alignment vertical="top" wrapText="1"/>
    </xf>
    <xf numFmtId="0" fontId="19" fillId="3" borderId="0" xfId="0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178" fontId="10" fillId="3" borderId="12" xfId="0" applyNumberFormat="1" applyFont="1" applyFill="1" applyBorder="1" applyAlignment="1">
      <alignment horizontal="right" vertical="center"/>
    </xf>
    <xf numFmtId="178" fontId="6" fillId="3" borderId="12" xfId="0" applyNumberFormat="1" applyFont="1" applyFill="1" applyBorder="1" applyAlignment="1">
      <alignment horizontal="right" vertical="center"/>
    </xf>
    <xf numFmtId="0" fontId="7" fillId="3" borderId="6" xfId="0" applyNumberFormat="1" applyFont="1" applyFill="1" applyBorder="1" applyAlignment="1">
      <alignment vertical="top" wrapText="1"/>
    </xf>
    <xf numFmtId="0" fontId="7" fillId="3" borderId="7" xfId="0" applyNumberFormat="1" applyFont="1" applyFill="1" applyBorder="1" applyAlignment="1">
      <alignment vertical="top" wrapText="1"/>
    </xf>
    <xf numFmtId="0" fontId="7" fillId="3" borderId="8" xfId="0" applyNumberFormat="1" applyFont="1" applyFill="1" applyBorder="1" applyAlignment="1">
      <alignment vertical="top" wrapText="1"/>
    </xf>
    <xf numFmtId="0" fontId="7" fillId="3" borderId="9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vertical="center"/>
    </xf>
    <xf numFmtId="0" fontId="7" fillId="3" borderId="13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/>
    </xf>
    <xf numFmtId="0" fontId="0" fillId="3" borderId="12" xfId="0" applyNumberForma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149031</xdr:colOff>
      <xdr:row>0</xdr:row>
      <xdr:rowOff>64796</xdr:rowOff>
    </xdr:from>
    <xdr:to>
      <xdr:col>1</xdr:col>
      <xdr:colOff>431671</xdr:colOff>
      <xdr:row>2</xdr:row>
      <xdr:rowOff>185446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D955C36-30A9-4B6E-8CDA-79F08D376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31" y="64796"/>
          <a:ext cx="4381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89A9-86F7-472B-9F21-E9C529263D29}">
  <dimension ref="A1:N57"/>
  <sheetViews>
    <sheetView tabSelected="1" zoomScale="92" zoomScaleNormal="92" zoomScaleSheetLayoutView="96" workbookViewId="0">
      <selection activeCell="B2" sqref="B2:E2"/>
    </sheetView>
  </sheetViews>
  <sheetFormatPr defaultRowHeight="20" x14ac:dyDescent="0.55000000000000004"/>
  <cols>
    <col min="1" max="1" width="1.25" style="4" customWidth="1"/>
    <col min="2" max="2" width="8.4140625" style="4" customWidth="1"/>
    <col min="3" max="3" width="16.5" style="4" customWidth="1"/>
    <col min="4" max="4" width="12.1640625" style="4" customWidth="1"/>
    <col min="5" max="5" width="19.83203125" style="4" customWidth="1"/>
    <col min="6" max="6" width="3.9140625" style="29" customWidth="1"/>
    <col min="7" max="7" width="13" style="5" customWidth="1"/>
    <col min="8" max="8" width="12.25" style="5" customWidth="1"/>
    <col min="9" max="9" width="28.4140625" style="5" customWidth="1"/>
    <col min="10" max="10" width="3.4140625" style="5" customWidth="1"/>
    <col min="11" max="12" width="4.25" style="5" customWidth="1"/>
    <col min="13" max="14" width="4.25" style="7" customWidth="1"/>
    <col min="15" max="16384" width="8.6640625" style="4"/>
  </cols>
  <sheetData>
    <row r="1" spans="2:14" ht="7" customHeight="1" thickBot="1" x14ac:dyDescent="0.6">
      <c r="J1" s="6"/>
    </row>
    <row r="2" spans="2:14" ht="20.5" thickBot="1" x14ac:dyDescent="0.6">
      <c r="B2" s="148" t="s">
        <v>52</v>
      </c>
      <c r="C2" s="149"/>
      <c r="D2" s="149"/>
      <c r="E2" s="150"/>
      <c r="G2" s="8" t="s">
        <v>47</v>
      </c>
      <c r="H2" s="139"/>
      <c r="I2" s="140"/>
      <c r="J2" s="6"/>
    </row>
    <row r="3" spans="2:14" x14ac:dyDescent="0.55000000000000004">
      <c r="B3" s="151" t="s">
        <v>76</v>
      </c>
      <c r="C3" s="152"/>
      <c r="D3" s="152"/>
      <c r="E3" s="152"/>
      <c r="G3" s="11" t="s">
        <v>48</v>
      </c>
      <c r="H3" s="110"/>
      <c r="I3" s="111"/>
      <c r="J3" s="9"/>
    </row>
    <row r="4" spans="2:14" s="10" customFormat="1" ht="20.5" thickBot="1" x14ac:dyDescent="0.6">
      <c r="B4" s="153"/>
      <c r="C4" s="153"/>
      <c r="D4" s="153"/>
      <c r="E4" s="153"/>
      <c r="F4" s="86"/>
      <c r="G4" s="14" t="s">
        <v>57</v>
      </c>
      <c r="H4" s="160"/>
      <c r="I4" s="161"/>
      <c r="J4" s="9"/>
      <c r="K4" s="5"/>
      <c r="L4" s="5"/>
      <c r="M4" s="7"/>
      <c r="N4" s="7"/>
    </row>
    <row r="5" spans="2:14" ht="20.5" thickBot="1" x14ac:dyDescent="0.6">
      <c r="B5" s="162" t="s">
        <v>5</v>
      </c>
      <c r="C5" s="163"/>
      <c r="D5" s="12">
        <v>10000</v>
      </c>
      <c r="E5" s="13" t="s">
        <v>7</v>
      </c>
      <c r="G5" s="143" t="s">
        <v>60</v>
      </c>
      <c r="H5" s="144"/>
      <c r="I5" s="145"/>
      <c r="J5" s="15"/>
    </row>
    <row r="6" spans="2:14" x14ac:dyDescent="0.55000000000000004">
      <c r="B6" s="115" t="s">
        <v>51</v>
      </c>
      <c r="C6" s="16" t="s">
        <v>54</v>
      </c>
      <c r="D6" s="2"/>
      <c r="E6" s="17" t="s">
        <v>9</v>
      </c>
      <c r="G6" s="146" t="s">
        <v>78</v>
      </c>
      <c r="H6" s="154"/>
      <c r="I6" s="155"/>
      <c r="J6" s="18"/>
      <c r="K6" s="19"/>
      <c r="L6" s="19"/>
      <c r="M6" s="20"/>
      <c r="N6" s="20"/>
    </row>
    <row r="7" spans="2:14" x14ac:dyDescent="0.55000000000000004">
      <c r="B7" s="120"/>
      <c r="C7" s="81" t="s">
        <v>11</v>
      </c>
      <c r="D7" s="3"/>
      <c r="E7" s="21" t="s">
        <v>10</v>
      </c>
      <c r="G7" s="147"/>
      <c r="H7" s="156"/>
      <c r="I7" s="157"/>
      <c r="J7" s="18"/>
      <c r="K7" s="19"/>
      <c r="L7" s="19"/>
      <c r="M7" s="20"/>
      <c r="N7" s="20"/>
    </row>
    <row r="8" spans="2:14" ht="20.5" thickBot="1" x14ac:dyDescent="0.6">
      <c r="B8" s="120"/>
      <c r="C8" s="22" t="s">
        <v>61</v>
      </c>
      <c r="D8" s="23">
        <f>ROUNDUP(D6+D7/500,0)</f>
        <v>0</v>
      </c>
      <c r="E8" s="24" t="s">
        <v>6</v>
      </c>
      <c r="G8" s="28" t="s">
        <v>14</v>
      </c>
      <c r="H8" s="110"/>
      <c r="I8" s="111"/>
      <c r="J8" s="18"/>
      <c r="K8" s="25"/>
      <c r="L8" s="25"/>
      <c r="M8" s="26"/>
      <c r="N8" s="26"/>
    </row>
    <row r="9" spans="2:14" ht="20.5" thickBot="1" x14ac:dyDescent="0.6">
      <c r="B9" s="121"/>
      <c r="C9" s="91"/>
      <c r="D9" s="12">
        <f>IF(D8&lt;10,D5*D8,"")</f>
        <v>0</v>
      </c>
      <c r="E9" s="27" t="str">
        <f>IF(D9="","","円")</f>
        <v>円</v>
      </c>
      <c r="G9" s="28" t="s">
        <v>56</v>
      </c>
      <c r="H9" s="108"/>
      <c r="I9" s="109"/>
      <c r="J9" s="9"/>
    </row>
    <row r="10" spans="2:14" ht="20.5" thickBot="1" x14ac:dyDescent="0.6">
      <c r="B10" s="158" t="s">
        <v>73</v>
      </c>
      <c r="C10" s="159"/>
      <c r="D10" s="141"/>
      <c r="E10" s="142"/>
      <c r="F10" s="29" t="e">
        <f>VLOOKUP(D10,H:I,2,FALSE)</f>
        <v>#N/A</v>
      </c>
      <c r="G10" s="28" t="s">
        <v>16</v>
      </c>
      <c r="H10" s="96"/>
      <c r="I10" s="30"/>
      <c r="J10" s="9"/>
      <c r="K10" s="19"/>
      <c r="L10" s="19"/>
      <c r="M10" s="20"/>
      <c r="N10" s="20"/>
    </row>
    <row r="11" spans="2:14" ht="20.5" thickBot="1" x14ac:dyDescent="0.6">
      <c r="B11" s="79" t="s">
        <v>21</v>
      </c>
      <c r="C11" s="81" t="s">
        <v>53</v>
      </c>
      <c r="D11" s="117"/>
      <c r="E11" s="118"/>
      <c r="F11" s="29" t="e">
        <f>VLOOKUP(D11,H:I,2,FALSE)</f>
        <v>#N/A</v>
      </c>
      <c r="G11" s="28" t="s">
        <v>17</v>
      </c>
      <c r="H11" s="96"/>
      <c r="I11" s="9"/>
      <c r="J11" s="9"/>
      <c r="K11" s="19"/>
      <c r="L11" s="19"/>
      <c r="M11" s="20"/>
      <c r="N11" s="20"/>
    </row>
    <row r="12" spans="2:14" x14ac:dyDescent="0.55000000000000004">
      <c r="B12" s="79"/>
      <c r="C12" s="82" t="s">
        <v>8</v>
      </c>
      <c r="D12" s="1"/>
      <c r="E12" s="94"/>
      <c r="F12" s="29" t="e">
        <f>VLOOKUP(D12,H:I,2,FALSE)</f>
        <v>#N/A</v>
      </c>
      <c r="G12" s="28" t="s">
        <v>18</v>
      </c>
      <c r="H12" s="96"/>
      <c r="I12" s="9"/>
      <c r="J12" s="9"/>
      <c r="K12" s="6"/>
      <c r="M12" s="5"/>
      <c r="N12" s="5"/>
    </row>
    <row r="13" spans="2:14" ht="20.5" thickBot="1" x14ac:dyDescent="0.6">
      <c r="B13" s="80"/>
      <c r="C13" s="83" t="s">
        <v>37</v>
      </c>
      <c r="D13" s="93"/>
      <c r="E13" s="92"/>
      <c r="F13" s="29" t="e">
        <f>VLOOKUP(D13,H:I,2,FALSE)</f>
        <v>#N/A</v>
      </c>
      <c r="G13" s="32" t="s">
        <v>55</v>
      </c>
      <c r="H13" s="97"/>
      <c r="I13" s="31"/>
      <c r="J13" s="9"/>
      <c r="K13" s="6"/>
      <c r="M13" s="5"/>
      <c r="N13" s="5"/>
    </row>
    <row r="14" spans="2:14" ht="5.5" customHeight="1" thickBot="1" x14ac:dyDescent="0.6">
      <c r="F14" s="86"/>
      <c r="G14" s="36"/>
      <c r="H14" s="101"/>
      <c r="I14" s="33"/>
      <c r="J14" s="9"/>
      <c r="K14" s="6"/>
      <c r="M14" s="5"/>
      <c r="N14" s="5"/>
    </row>
    <row r="15" spans="2:14" x14ac:dyDescent="0.55000000000000004">
      <c r="B15" s="115" t="s">
        <v>46</v>
      </c>
      <c r="C15" s="124" t="e">
        <f>IF(OR(AND(F12=I23,F13=I36),AND(F13=I34,D8&gt;9)),(IF(AND(F12=I23,F13=I36),"Creative Commonsの条件(NC)により本会は許諾に関与しません．著者にお問い合わせ下さい．(本会は著者連絡先照会に応じません．)","過度な転載にあたる(9単位を越える)ため，許可できません．但し，例外的に著者による機関リポジトリへの掲載は許諾されます．")),"転載を許諾します．")</f>
        <v>#N/A</v>
      </c>
      <c r="D15" s="125"/>
      <c r="E15" s="126"/>
      <c r="G15" s="112" t="s">
        <v>50</v>
      </c>
      <c r="H15" s="113"/>
      <c r="I15" s="114"/>
      <c r="J15" s="9"/>
      <c r="M15" s="5"/>
      <c r="N15" s="5"/>
    </row>
    <row r="16" spans="2:14" ht="20.5" thickBot="1" x14ac:dyDescent="0.6">
      <c r="B16" s="116"/>
      <c r="C16" s="127"/>
      <c r="D16" s="128"/>
      <c r="E16" s="129"/>
      <c r="G16" s="130"/>
      <c r="H16" s="131"/>
      <c r="I16" s="132"/>
      <c r="J16" s="6"/>
      <c r="M16" s="4"/>
      <c r="N16" s="4"/>
    </row>
    <row r="17" spans="1:14" ht="20.5" thickBot="1" x14ac:dyDescent="0.6">
      <c r="B17" s="122" t="e">
        <f>IF(D17="","","補償額(税込)")</f>
        <v>#N/A</v>
      </c>
      <c r="C17" s="123"/>
      <c r="D17" s="34" t="e">
        <f>IF(C15="転載を許諾します．",IF(D5*D8*F10*F11*F12*F13&lt;0,0,D5*D8*F10*F11*F12*F13),"")</f>
        <v>#N/A</v>
      </c>
      <c r="E17" s="35" t="e">
        <f>IF(D17="","","円")</f>
        <v>#N/A</v>
      </c>
      <c r="G17" s="133"/>
      <c r="H17" s="134"/>
      <c r="I17" s="135"/>
      <c r="J17" s="33"/>
      <c r="M17" s="5"/>
      <c r="N17" s="5"/>
    </row>
    <row r="18" spans="1:14" ht="16.5" customHeight="1" x14ac:dyDescent="0.55000000000000004">
      <c r="E18" s="105" t="e">
        <f>IF(D17=0,"補償額が無料(0円)の場合，申請は不要です．","")</f>
        <v>#N/A</v>
      </c>
      <c r="G18" s="133"/>
      <c r="H18" s="134"/>
      <c r="I18" s="135"/>
      <c r="J18" s="37"/>
      <c r="M18" s="5"/>
      <c r="N18" s="5"/>
    </row>
    <row r="19" spans="1:14" s="85" customFormat="1" ht="16.5" customHeight="1" thickBot="1" x14ac:dyDescent="0.5">
      <c r="B19" s="119">
        <f ca="1">TODAY()</f>
        <v>45401</v>
      </c>
      <c r="C19" s="119"/>
      <c r="D19" s="119"/>
      <c r="E19" s="119"/>
      <c r="F19" s="87"/>
      <c r="G19" s="136"/>
      <c r="H19" s="137"/>
      <c r="I19" s="138"/>
      <c r="J19" s="102"/>
      <c r="K19" s="5"/>
      <c r="L19" s="5"/>
      <c r="M19" s="5"/>
      <c r="N19" s="5"/>
    </row>
    <row r="20" spans="1:14" ht="3.5" customHeight="1" x14ac:dyDescent="0.55000000000000004">
      <c r="G20" s="9"/>
      <c r="H20" s="9"/>
      <c r="I20" s="9"/>
      <c r="J20" s="38"/>
      <c r="M20" s="5"/>
      <c r="N20" s="5"/>
    </row>
    <row r="21" spans="1:14" ht="20.5" thickBot="1" x14ac:dyDescent="0.6">
      <c r="B21" s="103"/>
      <c r="C21" s="103"/>
      <c r="D21" s="103"/>
      <c r="E21" s="104" t="s">
        <v>77</v>
      </c>
      <c r="G21" s="9"/>
      <c r="H21" s="9"/>
      <c r="I21" s="100" t="e">
        <f>IF(D17=0,"","請求書フォーム出力")</f>
        <v>#N/A</v>
      </c>
      <c r="J21" s="38"/>
      <c r="M21" s="5"/>
      <c r="N21" s="5"/>
    </row>
    <row r="22" spans="1:14" ht="43.5" customHeight="1" thickTop="1" x14ac:dyDescent="0.55000000000000004">
      <c r="B22" s="106" t="s">
        <v>79</v>
      </c>
      <c r="C22" s="107"/>
      <c r="D22" s="107"/>
      <c r="E22" s="107"/>
      <c r="G22" s="99"/>
      <c r="H22" s="99"/>
      <c r="J22" s="38"/>
      <c r="M22" s="5"/>
      <c r="N22" s="5"/>
    </row>
    <row r="23" spans="1:14" s="29" customFormat="1" ht="17" customHeight="1" x14ac:dyDescent="0.55000000000000004">
      <c r="A23" s="4"/>
      <c r="G23" s="5"/>
      <c r="H23" s="6" t="s">
        <v>0</v>
      </c>
      <c r="I23" s="98">
        <v>1</v>
      </c>
      <c r="J23" s="88"/>
      <c r="K23" s="5"/>
      <c r="L23" s="5"/>
      <c r="M23" s="5"/>
      <c r="N23" s="5"/>
    </row>
    <row r="24" spans="1:14" s="87" customFormat="1" ht="25" customHeight="1" x14ac:dyDescent="0.55000000000000004">
      <c r="A24" s="29"/>
      <c r="G24" s="5"/>
      <c r="H24" s="6" t="s">
        <v>1</v>
      </c>
      <c r="I24" s="6">
        <v>0.5</v>
      </c>
      <c r="J24" s="89"/>
      <c r="K24" s="5"/>
      <c r="L24" s="5"/>
      <c r="M24" s="5"/>
      <c r="N24" s="5"/>
    </row>
    <row r="25" spans="1:14" s="87" customFormat="1" ht="25" customHeight="1" x14ac:dyDescent="0.55000000000000004">
      <c r="G25" s="5"/>
      <c r="H25" s="5" t="s">
        <v>45</v>
      </c>
      <c r="I25" s="5">
        <v>0</v>
      </c>
      <c r="J25" s="5"/>
      <c r="K25" s="5"/>
      <c r="L25" s="5"/>
    </row>
    <row r="26" spans="1:14" s="87" customFormat="1" ht="15" x14ac:dyDescent="0.55000000000000004">
      <c r="G26" s="5"/>
      <c r="H26" s="5" t="s">
        <v>72</v>
      </c>
      <c r="I26" s="5">
        <v>0.25</v>
      </c>
      <c r="J26" s="5"/>
      <c r="K26" s="5"/>
      <c r="L26" s="5"/>
    </row>
    <row r="27" spans="1:14" s="87" customFormat="1" ht="15" x14ac:dyDescent="0.55000000000000004">
      <c r="D27" s="5"/>
      <c r="E27" s="5"/>
      <c r="F27" s="5"/>
      <c r="G27" s="5"/>
      <c r="H27" s="5" t="s">
        <v>44</v>
      </c>
      <c r="I27" s="5">
        <v>0.5</v>
      </c>
      <c r="J27" s="5"/>
      <c r="K27" s="5"/>
      <c r="L27" s="5"/>
    </row>
    <row r="28" spans="1:14" s="87" customFormat="1" ht="15" x14ac:dyDescent="0.55000000000000004">
      <c r="D28" s="5"/>
      <c r="E28" s="5"/>
      <c r="F28" s="5"/>
      <c r="G28" s="5"/>
      <c r="H28" s="6" t="s">
        <v>42</v>
      </c>
      <c r="I28" s="6">
        <v>1</v>
      </c>
    </row>
    <row r="29" spans="1:14" s="87" customFormat="1" ht="15" x14ac:dyDescent="0.55000000000000004">
      <c r="D29" s="5"/>
      <c r="E29" s="5"/>
      <c r="F29" s="5"/>
      <c r="G29" s="5"/>
      <c r="H29" s="6" t="s">
        <v>43</v>
      </c>
      <c r="I29" s="6">
        <v>2</v>
      </c>
    </row>
    <row r="30" spans="1:14" s="87" customFormat="1" ht="15" x14ac:dyDescent="0.55000000000000004">
      <c r="D30" s="6"/>
      <c r="E30" s="6"/>
      <c r="F30" s="5"/>
      <c r="G30" s="5"/>
      <c r="H30" s="6" t="s">
        <v>58</v>
      </c>
      <c r="I30" s="6">
        <v>5</v>
      </c>
    </row>
    <row r="31" spans="1:14" s="87" customFormat="1" ht="15" x14ac:dyDescent="0.55000000000000004">
      <c r="D31" s="6"/>
      <c r="E31" s="6"/>
      <c r="F31" s="5"/>
      <c r="G31" s="5"/>
      <c r="H31" s="6" t="s">
        <v>59</v>
      </c>
      <c r="I31" s="6">
        <v>2</v>
      </c>
    </row>
    <row r="32" spans="1:14" s="87" customFormat="1" ht="15" x14ac:dyDescent="0.55000000000000004">
      <c r="D32" s="6"/>
      <c r="E32" s="6"/>
      <c r="F32" s="5"/>
      <c r="G32" s="5"/>
      <c r="H32" s="6" t="s">
        <v>3</v>
      </c>
      <c r="I32" s="6">
        <v>2</v>
      </c>
    </row>
    <row r="33" spans="1:14" s="87" customFormat="1" ht="15" x14ac:dyDescent="0.55000000000000004">
      <c r="D33" s="6"/>
      <c r="E33" s="6"/>
      <c r="F33" s="5"/>
      <c r="G33" s="5"/>
      <c r="H33" s="6" t="s">
        <v>2</v>
      </c>
      <c r="I33" s="6">
        <v>3</v>
      </c>
    </row>
    <row r="34" spans="1:14" s="87" customFormat="1" ht="15" x14ac:dyDescent="0.55000000000000004">
      <c r="D34" s="6"/>
      <c r="E34" s="6"/>
      <c r="F34" s="5"/>
      <c r="G34" s="5"/>
      <c r="H34" s="5" t="s">
        <v>41</v>
      </c>
      <c r="I34" s="5">
        <v>1</v>
      </c>
    </row>
    <row r="35" spans="1:14" s="87" customFormat="1" ht="15" x14ac:dyDescent="0.55000000000000004">
      <c r="D35" s="6"/>
      <c r="E35" s="6"/>
      <c r="F35" s="5"/>
      <c r="G35" s="5"/>
      <c r="H35" s="5" t="s">
        <v>39</v>
      </c>
      <c r="I35" s="5">
        <v>0</v>
      </c>
    </row>
    <row r="36" spans="1:14" s="87" customFormat="1" ht="15" x14ac:dyDescent="0.55000000000000004">
      <c r="D36" s="6"/>
      <c r="E36" s="6"/>
      <c r="F36" s="5"/>
      <c r="G36" s="5"/>
      <c r="H36" s="5" t="s">
        <v>40</v>
      </c>
      <c r="I36" s="5">
        <v>-1</v>
      </c>
    </row>
    <row r="37" spans="1:14" s="87" customFormat="1" ht="15" x14ac:dyDescent="0.55000000000000004">
      <c r="D37" s="90"/>
      <c r="E37" s="90"/>
      <c r="F37" s="5"/>
      <c r="G37" s="5"/>
      <c r="H37" s="5" t="s">
        <v>62</v>
      </c>
      <c r="I37" s="5">
        <v>1</v>
      </c>
    </row>
    <row r="38" spans="1:14" s="87" customFormat="1" ht="15" x14ac:dyDescent="0.55000000000000004">
      <c r="D38" s="5"/>
      <c r="E38" s="5"/>
      <c r="F38" s="5"/>
      <c r="G38" s="5"/>
      <c r="H38" s="5" t="s">
        <v>67</v>
      </c>
      <c r="I38" s="5">
        <v>0</v>
      </c>
    </row>
    <row r="39" spans="1:14" s="87" customFormat="1" ht="15" x14ac:dyDescent="0.55000000000000004">
      <c r="G39" s="5"/>
      <c r="H39" s="5" t="s">
        <v>68</v>
      </c>
      <c r="I39" s="5">
        <v>1</v>
      </c>
      <c r="J39" s="5"/>
    </row>
    <row r="40" spans="1:14" s="87" customFormat="1" ht="15" x14ac:dyDescent="0.55000000000000004">
      <c r="G40" s="5"/>
      <c r="H40" s="5" t="s">
        <v>65</v>
      </c>
      <c r="I40" s="5">
        <v>0</v>
      </c>
      <c r="J40" s="5"/>
      <c r="K40" s="5"/>
      <c r="L40" s="5"/>
    </row>
    <row r="41" spans="1:14" s="87" customFormat="1" ht="15" x14ac:dyDescent="0.55000000000000004">
      <c r="G41" s="5"/>
      <c r="H41" s="5" t="s">
        <v>64</v>
      </c>
      <c r="I41" s="5">
        <v>1</v>
      </c>
      <c r="J41" s="5"/>
      <c r="K41" s="5"/>
      <c r="L41" s="5"/>
    </row>
    <row r="42" spans="1:14" s="87" customFormat="1" ht="15" x14ac:dyDescent="0.55000000000000004">
      <c r="G42" s="5"/>
      <c r="H42" s="5" t="s">
        <v>63</v>
      </c>
      <c r="I42" s="5">
        <v>0</v>
      </c>
      <c r="J42" s="5"/>
      <c r="K42" s="5"/>
      <c r="L42" s="5"/>
    </row>
    <row r="43" spans="1:14" s="87" customFormat="1" ht="15" x14ac:dyDescent="0.55000000000000004">
      <c r="G43" s="5"/>
      <c r="H43" s="5" t="s">
        <v>66</v>
      </c>
      <c r="I43" s="5">
        <v>1</v>
      </c>
      <c r="J43" s="5"/>
      <c r="K43" s="5"/>
      <c r="L43" s="5"/>
    </row>
    <row r="44" spans="1:14" s="87" customFormat="1" ht="15" x14ac:dyDescent="0.55000000000000004">
      <c r="G44" s="5"/>
      <c r="H44" s="5" t="s">
        <v>69</v>
      </c>
      <c r="I44" s="5">
        <v>0</v>
      </c>
      <c r="J44" s="5"/>
      <c r="K44" s="5"/>
      <c r="L44" s="5"/>
      <c r="M44" s="5"/>
      <c r="N44" s="5"/>
    </row>
    <row r="45" spans="1:14" s="87" customFormat="1" ht="15" x14ac:dyDescent="0.55000000000000004">
      <c r="G45" s="5"/>
      <c r="H45" s="5" t="s">
        <v>70</v>
      </c>
      <c r="I45" s="5">
        <v>1</v>
      </c>
      <c r="J45" s="5"/>
      <c r="K45" s="5"/>
      <c r="L45" s="5"/>
      <c r="M45" s="5"/>
      <c r="N45" s="5"/>
    </row>
    <row r="46" spans="1:14" s="87" customFormat="1" ht="15" x14ac:dyDescent="0.55000000000000004">
      <c r="G46" s="19"/>
      <c r="H46" s="19"/>
      <c r="I46" s="19"/>
      <c r="K46" s="5"/>
      <c r="L46" s="5"/>
      <c r="M46" s="5"/>
      <c r="N46" s="5"/>
    </row>
    <row r="47" spans="1:14" ht="4.5" customHeight="1" x14ac:dyDescent="0.55000000000000004">
      <c r="A47" s="85"/>
      <c r="G47" s="19"/>
      <c r="H47" s="19"/>
      <c r="I47" s="19"/>
      <c r="J47" s="19"/>
      <c r="K47" s="19"/>
      <c r="L47" s="19"/>
      <c r="M47" s="20"/>
      <c r="N47" s="20"/>
    </row>
    <row r="48" spans="1:14" x14ac:dyDescent="0.55000000000000004">
      <c r="G48" s="19"/>
      <c r="H48" s="19"/>
      <c r="I48" s="19"/>
      <c r="J48" s="19"/>
      <c r="K48" s="19"/>
      <c r="L48" s="19"/>
      <c r="M48" s="20"/>
      <c r="N48" s="20"/>
    </row>
    <row r="49" spans="7:14" x14ac:dyDescent="0.55000000000000004">
      <c r="G49" s="19"/>
      <c r="H49" s="19"/>
      <c r="I49" s="19"/>
      <c r="J49" s="19"/>
      <c r="K49" s="19"/>
      <c r="L49" s="19"/>
      <c r="M49" s="20"/>
      <c r="N49" s="20"/>
    </row>
    <row r="50" spans="7:14" x14ac:dyDescent="0.55000000000000004">
      <c r="G50" s="19"/>
      <c r="H50" s="19"/>
      <c r="I50" s="19"/>
      <c r="J50" s="19"/>
      <c r="K50" s="19"/>
      <c r="L50" s="19"/>
      <c r="M50" s="20"/>
      <c r="N50" s="20"/>
    </row>
    <row r="51" spans="7:14" x14ac:dyDescent="0.55000000000000004">
      <c r="G51" s="19"/>
      <c r="H51" s="19"/>
      <c r="I51" s="19"/>
      <c r="J51" s="19"/>
      <c r="K51" s="19"/>
      <c r="L51" s="19"/>
      <c r="M51" s="20"/>
      <c r="N51" s="20"/>
    </row>
    <row r="52" spans="7:14" x14ac:dyDescent="0.55000000000000004">
      <c r="G52" s="19"/>
      <c r="H52" s="19"/>
      <c r="I52" s="19"/>
      <c r="J52" s="19"/>
      <c r="K52" s="19"/>
      <c r="L52" s="19"/>
      <c r="M52" s="20"/>
      <c r="N52" s="20"/>
    </row>
    <row r="53" spans="7:14" x14ac:dyDescent="0.55000000000000004">
      <c r="G53" s="19"/>
      <c r="H53" s="19"/>
      <c r="I53" s="19"/>
      <c r="J53" s="19"/>
      <c r="K53" s="19"/>
      <c r="L53" s="19"/>
      <c r="M53" s="20"/>
      <c r="N53" s="20"/>
    </row>
    <row r="54" spans="7:14" x14ac:dyDescent="0.55000000000000004">
      <c r="G54" s="19"/>
      <c r="H54" s="19"/>
      <c r="I54" s="19"/>
      <c r="J54" s="19"/>
      <c r="K54" s="19"/>
      <c r="L54" s="19"/>
      <c r="M54" s="20"/>
      <c r="N54" s="20"/>
    </row>
    <row r="55" spans="7:14" x14ac:dyDescent="0.55000000000000004">
      <c r="G55" s="19"/>
      <c r="H55" s="19"/>
      <c r="I55" s="19"/>
      <c r="J55" s="19"/>
      <c r="K55" s="19"/>
      <c r="L55" s="19"/>
      <c r="M55" s="20"/>
      <c r="N55" s="20"/>
    </row>
    <row r="56" spans="7:14" x14ac:dyDescent="0.55000000000000004">
      <c r="J56" s="19"/>
      <c r="K56" s="19"/>
      <c r="L56" s="19"/>
      <c r="M56" s="20"/>
      <c r="N56" s="20"/>
    </row>
    <row r="57" spans="7:14" x14ac:dyDescent="0.55000000000000004">
      <c r="J57" s="19"/>
      <c r="K57" s="19"/>
      <c r="L57" s="19"/>
      <c r="M57" s="20"/>
      <c r="N57" s="20"/>
    </row>
  </sheetData>
  <sheetProtection algorithmName="SHA-512" hashValue="R1Dzx8uBMAXt0N1QchM1+qKCkUmJegAJjvoM0mvc7xeuqdpauYLtsDMRB+hxGGETydydlAx34bodJ40l/GLtMg==" saltValue="9a+6FFKaRtQFpjaOzEVzIg==" spinCount="100000" sheet="1" objects="1" scenarios="1"/>
  <protectedRanges>
    <protectedRange sqref="G16:H19" name="範囲7"/>
    <protectedRange sqref="H2:I4 H6:I9" name="範囲5"/>
    <protectedRange sqref="D10:E11" name="範囲4"/>
    <protectedRange sqref="D6:D7" name="範囲1"/>
    <protectedRange sqref="D10:D13" name="範囲2"/>
    <protectedRange sqref="H10:H13" name="範囲6"/>
  </protectedRanges>
  <mergeCells count="22">
    <mergeCell ref="H2:I2"/>
    <mergeCell ref="D10:E10"/>
    <mergeCell ref="G5:I5"/>
    <mergeCell ref="G6:G7"/>
    <mergeCell ref="B2:E2"/>
    <mergeCell ref="B3:E4"/>
    <mergeCell ref="H6:I7"/>
    <mergeCell ref="B10:C10"/>
    <mergeCell ref="H3:I3"/>
    <mergeCell ref="H4:I4"/>
    <mergeCell ref="B5:C5"/>
    <mergeCell ref="B22:E22"/>
    <mergeCell ref="H9:I9"/>
    <mergeCell ref="H8:I8"/>
    <mergeCell ref="G15:I15"/>
    <mergeCell ref="B15:B16"/>
    <mergeCell ref="D11:E11"/>
    <mergeCell ref="B19:E19"/>
    <mergeCell ref="B6:B9"/>
    <mergeCell ref="B17:C17"/>
    <mergeCell ref="C15:E16"/>
    <mergeCell ref="G16:I19"/>
  </mergeCells>
  <phoneticPr fontId="1"/>
  <dataValidations count="4">
    <dataValidation type="list" allowBlank="1" showInputMessage="1" showErrorMessage="1" sqref="D13" xr:uid="{9652316B-D8FB-4F9C-B1F4-CF21A6A9199E}">
      <formula1>$H$34:$H$36</formula1>
    </dataValidation>
    <dataValidation type="list" allowBlank="1" showInputMessage="1" showErrorMessage="1" sqref="D11:E11" xr:uid="{C0EA346E-69A4-46F2-AC0B-5B4BFBBF4EE8}">
      <formula1>$H$25:$H$33</formula1>
    </dataValidation>
    <dataValidation type="list" allowBlank="1" showInputMessage="1" showErrorMessage="1" sqref="D12" xr:uid="{EF02464B-1220-4B87-9333-A6ED1E97795F}">
      <formula1>$H$23:$H$24</formula1>
    </dataValidation>
    <dataValidation type="list" allowBlank="1" showInputMessage="1" showErrorMessage="1" sqref="D10:E10" xr:uid="{F41482F2-0AE2-4688-8594-2061A6549BC0}">
      <formula1>$H$37:$H$45</formula1>
    </dataValidation>
  </dataValidations>
  <hyperlinks>
    <hyperlink ref="I21" location="請求書!A1" display="請求書フォーム出力" xr:uid="{674278C5-444B-49F1-931B-C2D9991B7B4A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C41A-75E4-481E-9B13-4833433BA85D}">
  <dimension ref="B1:I26"/>
  <sheetViews>
    <sheetView view="pageBreakPreview" zoomScale="71" zoomScaleNormal="100" zoomScaleSheetLayoutView="71" workbookViewId="0">
      <selection activeCell="L23" sqref="L23"/>
    </sheetView>
  </sheetViews>
  <sheetFormatPr defaultRowHeight="18" x14ac:dyDescent="0.55000000000000004"/>
  <cols>
    <col min="1" max="1" width="2" style="39" customWidth="1"/>
    <col min="2" max="2" width="5.9140625" style="39" customWidth="1"/>
    <col min="3" max="5" width="8.6640625" style="39"/>
    <col min="6" max="6" width="19.75" style="39" customWidth="1"/>
    <col min="7" max="7" width="7.25" style="39" customWidth="1"/>
    <col min="8" max="8" width="8.1640625" style="39" customWidth="1"/>
    <col min="9" max="9" width="2.08203125" style="39" customWidth="1"/>
    <col min="10" max="10" width="3.6640625" style="39" customWidth="1"/>
    <col min="11" max="16384" width="8.6640625" style="39"/>
  </cols>
  <sheetData>
    <row r="1" spans="2:9" ht="7" customHeight="1" x14ac:dyDescent="0.55000000000000004"/>
    <row r="2" spans="2:9" x14ac:dyDescent="0.55000000000000004">
      <c r="B2" s="40"/>
      <c r="G2" s="164">
        <f ca="1">TODAY()</f>
        <v>45401</v>
      </c>
      <c r="H2" s="164"/>
      <c r="I2" s="164"/>
    </row>
    <row r="3" spans="2:9" ht="22.5" x14ac:dyDescent="0.55000000000000004">
      <c r="E3" s="182" t="s">
        <v>12</v>
      </c>
      <c r="F3" s="183"/>
    </row>
    <row r="4" spans="2:9" x14ac:dyDescent="0.55000000000000004">
      <c r="B4" s="165">
        <f>記入フォーム!H3</f>
        <v>0</v>
      </c>
      <c r="C4" s="165"/>
      <c r="D4" s="165"/>
    </row>
    <row r="5" spans="2:9" x14ac:dyDescent="0.55000000000000004">
      <c r="B5" s="188">
        <f>記入フォーム!H2</f>
        <v>0</v>
      </c>
      <c r="C5" s="188"/>
      <c r="D5" s="188"/>
      <c r="E5" s="39" t="s">
        <v>49</v>
      </c>
    </row>
    <row r="6" spans="2:9" ht="15.5" customHeight="1" x14ac:dyDescent="0.55000000000000004">
      <c r="B6" s="166">
        <f>記入フォーム!H4</f>
        <v>0</v>
      </c>
      <c r="C6" s="166"/>
      <c r="D6" s="166"/>
    </row>
    <row r="7" spans="2:9" ht="67" customHeight="1" x14ac:dyDescent="0.55000000000000004">
      <c r="B7" s="186" t="s">
        <v>81</v>
      </c>
      <c r="C7" s="187"/>
      <c r="D7" s="187"/>
      <c r="E7" s="187"/>
      <c r="F7" s="187"/>
      <c r="G7" s="187"/>
      <c r="H7" s="187"/>
      <c r="I7" s="187"/>
    </row>
    <row r="8" spans="2:9" x14ac:dyDescent="0.55000000000000004">
      <c r="H8" s="184" t="s">
        <v>27</v>
      </c>
      <c r="I8" s="185"/>
    </row>
    <row r="9" spans="2:9" x14ac:dyDescent="0.55000000000000004">
      <c r="B9" s="39" t="s">
        <v>26</v>
      </c>
    </row>
    <row r="10" spans="2:9" ht="27" customHeight="1" x14ac:dyDescent="0.55000000000000004">
      <c r="D10" s="41"/>
      <c r="E10" s="171" t="e">
        <f>記入フォーム!D17</f>
        <v>#N/A</v>
      </c>
      <c r="F10" s="172"/>
      <c r="G10" s="42" t="s">
        <v>13</v>
      </c>
    </row>
    <row r="11" spans="2:9" ht="12.5" customHeight="1" x14ac:dyDescent="0.55000000000000004">
      <c r="G11" s="43" t="s">
        <v>38</v>
      </c>
    </row>
    <row r="12" spans="2:9" s="44" customFormat="1" ht="13" x14ac:dyDescent="0.55000000000000004">
      <c r="C12" s="44" t="s">
        <v>20</v>
      </c>
    </row>
    <row r="13" spans="2:9" s="44" customFormat="1" ht="27.5" customHeight="1" x14ac:dyDescent="0.55000000000000004">
      <c r="C13" s="45" t="s">
        <v>78</v>
      </c>
      <c r="D13" s="173">
        <f>記入フォーム!H6</f>
        <v>0</v>
      </c>
      <c r="E13" s="174"/>
      <c r="F13" s="174"/>
      <c r="G13" s="174"/>
      <c r="H13" s="174"/>
      <c r="I13" s="175"/>
    </row>
    <row r="14" spans="2:9" s="44" customFormat="1" ht="13" x14ac:dyDescent="0.55000000000000004">
      <c r="C14" s="46" t="s">
        <v>14</v>
      </c>
      <c r="D14" s="176">
        <f>記入フォーム!H8</f>
        <v>0</v>
      </c>
      <c r="E14" s="177"/>
      <c r="F14" s="177"/>
      <c r="G14" s="177"/>
      <c r="H14" s="177"/>
      <c r="I14" s="178"/>
    </row>
    <row r="15" spans="2:9" s="44" customFormat="1" ht="13" x14ac:dyDescent="0.55000000000000004">
      <c r="C15" s="47" t="s">
        <v>15</v>
      </c>
      <c r="D15" s="179">
        <f>記入フォーム!H9</f>
        <v>0</v>
      </c>
      <c r="E15" s="180"/>
      <c r="F15" s="180"/>
      <c r="G15" s="180"/>
      <c r="H15" s="180"/>
      <c r="I15" s="181"/>
    </row>
    <row r="16" spans="2:9" s="44" customFormat="1" ht="13" x14ac:dyDescent="0.55000000000000004">
      <c r="C16" s="48" t="s">
        <v>16</v>
      </c>
      <c r="D16" s="49">
        <f>記入フォーム!H10</f>
        <v>0</v>
      </c>
      <c r="E16" s="50" t="s">
        <v>25</v>
      </c>
      <c r="F16" s="51">
        <f>記入フォーム!D8</f>
        <v>0</v>
      </c>
      <c r="G16" s="52" t="s">
        <v>23</v>
      </c>
      <c r="H16" s="53">
        <f>記入フォーム!D9</f>
        <v>0</v>
      </c>
      <c r="I16" s="54" t="s">
        <v>4</v>
      </c>
    </row>
    <row r="17" spans="3:9" s="44" customFormat="1" ht="13" x14ac:dyDescent="0.55000000000000004">
      <c r="C17" s="46" t="s">
        <v>17</v>
      </c>
      <c r="D17" s="55">
        <f>記入フォーム!H11</f>
        <v>0</v>
      </c>
      <c r="E17" s="56" t="s">
        <v>74</v>
      </c>
      <c r="F17" s="60">
        <f>記入フォーム!D11</f>
        <v>0</v>
      </c>
      <c r="G17" s="57" t="s">
        <v>22</v>
      </c>
      <c r="H17" s="58" t="e">
        <f>記入フォーム!F11</f>
        <v>#N/A</v>
      </c>
      <c r="I17" s="59"/>
    </row>
    <row r="18" spans="3:9" s="44" customFormat="1" ht="13.5" thickBot="1" x14ac:dyDescent="0.6">
      <c r="C18" s="46" t="s">
        <v>18</v>
      </c>
      <c r="D18" s="55">
        <f>記入フォーム!H12</f>
        <v>0</v>
      </c>
      <c r="E18" s="56" t="s">
        <v>8</v>
      </c>
      <c r="F18" s="60">
        <f>記入フォーム!D12</f>
        <v>0</v>
      </c>
      <c r="G18" s="57" t="s">
        <v>22</v>
      </c>
      <c r="H18" s="58" t="e">
        <f>記入フォーム!F12</f>
        <v>#N/A</v>
      </c>
      <c r="I18" s="59"/>
    </row>
    <row r="19" spans="3:9" s="44" customFormat="1" ht="13.5" thickBot="1" x14ac:dyDescent="0.6">
      <c r="C19" s="47" t="s">
        <v>19</v>
      </c>
      <c r="D19" s="61">
        <f>記入フォーム!H13</f>
        <v>0</v>
      </c>
      <c r="E19" s="62" t="s">
        <v>71</v>
      </c>
      <c r="F19" s="84">
        <f>記入フォーム!D10</f>
        <v>0</v>
      </c>
      <c r="G19" s="63" t="s">
        <v>24</v>
      </c>
      <c r="H19" s="64" t="e">
        <f>記入フォーム!D17</f>
        <v>#N/A</v>
      </c>
      <c r="I19" s="65" t="s">
        <v>4</v>
      </c>
    </row>
    <row r="20" spans="3:9" ht="55" customHeight="1" x14ac:dyDescent="0.55000000000000004">
      <c r="C20" s="95" t="s">
        <v>75</v>
      </c>
      <c r="D20" s="167">
        <f>記入フォーム!G16</f>
        <v>0</v>
      </c>
      <c r="E20" s="167"/>
      <c r="F20" s="167"/>
      <c r="G20" s="168"/>
      <c r="H20" s="168"/>
      <c r="I20" s="168"/>
    </row>
    <row r="21" spans="3:9" ht="5" customHeight="1" x14ac:dyDescent="0.55000000000000004">
      <c r="C21" s="66"/>
      <c r="D21" s="67"/>
      <c r="E21" s="67"/>
      <c r="F21" s="67"/>
      <c r="G21" s="67"/>
      <c r="H21" s="67"/>
      <c r="I21" s="67"/>
    </row>
    <row r="22" spans="3:9" s="69" customFormat="1" ht="65.5" customHeight="1" x14ac:dyDescent="0.55000000000000004">
      <c r="C22" s="169" t="s">
        <v>80</v>
      </c>
      <c r="D22" s="170"/>
      <c r="E22" s="170"/>
      <c r="F22" s="170"/>
      <c r="G22" s="170"/>
      <c r="H22" s="170"/>
      <c r="I22" s="68"/>
    </row>
    <row r="23" spans="3:9" s="69" customFormat="1" ht="16.5" x14ac:dyDescent="0.55000000000000004">
      <c r="C23" s="70" t="s">
        <v>28</v>
      </c>
      <c r="D23" s="71" t="s">
        <v>30</v>
      </c>
      <c r="E23" s="71" t="s">
        <v>29</v>
      </c>
      <c r="F23" s="72"/>
    </row>
    <row r="24" spans="3:9" s="69" customFormat="1" ht="16.5" x14ac:dyDescent="0.55000000000000004">
      <c r="C24" s="73"/>
      <c r="D24" s="74" t="s">
        <v>31</v>
      </c>
      <c r="E24" s="74" t="s">
        <v>32</v>
      </c>
      <c r="F24" s="75"/>
    </row>
    <row r="25" spans="3:9" s="69" customFormat="1" ht="16.5" x14ac:dyDescent="0.55000000000000004">
      <c r="C25" s="73"/>
      <c r="D25" s="74" t="s">
        <v>33</v>
      </c>
      <c r="E25" s="74" t="s">
        <v>34</v>
      </c>
      <c r="F25" s="75"/>
    </row>
    <row r="26" spans="3:9" s="69" customFormat="1" ht="16.5" x14ac:dyDescent="0.55000000000000004">
      <c r="C26" s="76"/>
      <c r="D26" s="77" t="s">
        <v>35</v>
      </c>
      <c r="E26" s="77" t="s">
        <v>36</v>
      </c>
      <c r="F26" s="78"/>
    </row>
  </sheetData>
  <protectedRanges>
    <protectedRange sqref="B4:D6" name="範囲1"/>
  </protectedRanges>
  <mergeCells count="13">
    <mergeCell ref="G2:I2"/>
    <mergeCell ref="B4:D4"/>
    <mergeCell ref="B6:D6"/>
    <mergeCell ref="D20:I20"/>
    <mergeCell ref="C22:H22"/>
    <mergeCell ref="E10:F10"/>
    <mergeCell ref="D13:I13"/>
    <mergeCell ref="D14:I14"/>
    <mergeCell ref="D15:I15"/>
    <mergeCell ref="E3:F3"/>
    <mergeCell ref="H8:I8"/>
    <mergeCell ref="B7:I7"/>
    <mergeCell ref="B5:D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記入フォーム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mizuhata</dc:creator>
  <cp:lastModifiedBy>Minoru MIZUHATA</cp:lastModifiedBy>
  <cp:lastPrinted>2024-04-15T06:14:13Z</cp:lastPrinted>
  <dcterms:created xsi:type="dcterms:W3CDTF">2022-04-15T15:05:39Z</dcterms:created>
  <dcterms:modified xsi:type="dcterms:W3CDTF">2024-04-18T18:59:58Z</dcterms:modified>
</cp:coreProperties>
</file>